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1D8EDE8-66D7-4252-B5D2-46A8E2A562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2" l="1"/>
  <c r="P7" i="2"/>
  <c r="M7" i="2"/>
  <c r="I7" i="2"/>
  <c r="E13" i="1" l="1"/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H13" i="1"/>
  <c r="G13" i="1"/>
  <c r="G17" i="1" s="1"/>
  <c r="F13" i="1"/>
  <c r="F17" i="1" s="1"/>
  <c r="L18" i="1" l="1"/>
  <c r="K18" i="1"/>
  <c r="M18" i="1"/>
  <c r="N18" i="1"/>
  <c r="E17" i="1"/>
  <c r="D14" i="1"/>
  <c r="G20" i="1"/>
  <c r="F20" i="1"/>
  <c r="E20" i="1"/>
  <c r="H17" i="1"/>
  <c r="H20" i="1" s="1"/>
  <c r="K17" i="1"/>
  <c r="N13" i="1"/>
  <c r="N17" i="1" s="1"/>
  <c r="I17" i="1"/>
  <c r="L20" i="1" l="1"/>
  <c r="K20" i="1"/>
  <c r="L17" i="1"/>
  <c r="I20" i="1"/>
  <c r="M17" i="1"/>
  <c r="M20" i="1" l="1"/>
  <c r="N20" i="1"/>
</calcChain>
</file>

<file path=xl/sharedStrings.xml><?xml version="1.0" encoding="utf-8"?>
<sst xmlns="http://schemas.openxmlformats.org/spreadsheetml/2006/main" count="191" uniqueCount="116">
  <si>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</si>
  <si>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</si>
  <si>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</si>
  <si>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</si>
  <si>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</si>
  <si>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</si>
  <si>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</si>
  <si>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</si>
  <si>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</si>
  <si>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</si>
  <si>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</si>
  <si>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</si>
  <si>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</si>
  <si>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</si>
  <si>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</si>
  <si>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</si>
  <si>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</si>
  <si>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</si>
  <si>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</si>
  <si>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</si>
  <si>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</si>
  <si>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</si>
  <si>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</si>
  <si>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</si>
  <si>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</si>
  <si>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</si>
  <si>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</si>
  <si>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</si>
  <si>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</si>
  <si>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</si>
  <si>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</si>
  <si>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</si>
  <si>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</si>
  <si>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</si>
  <si>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</si>
  <si>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</si>
  <si>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</si>
  <si>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</si>
  <si>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</t>
  </si>
  <si>
    <t>1.9.2002   Mäntyharju</t>
  </si>
  <si>
    <t>Venla Karttunen</t>
  </si>
  <si>
    <t>suomensarja</t>
  </si>
  <si>
    <t>10.06. 2018  Kirittäret - Tahko  2-0  (10-0, 7-0)</t>
  </si>
  <si>
    <t>15.06. 2018  Manse PP - Kirittäret  0-2  (0-3, 0-3)</t>
  </si>
  <si>
    <t>2.  ottelu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</si>
  <si>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</si>
  <si>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</si>
  <si>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</si>
  <si>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</si>
  <si>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</si>
  <si>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</si>
  <si>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</si>
  <si>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</si>
  <si>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</si>
  <si>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</si>
  <si>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</si>
  <si>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</si>
  <si>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</si>
  <si>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</si>
  <si>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</si>
  <si>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</si>
  <si>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Jussi Frantsila</t>
  </si>
  <si>
    <t>SMJ</t>
  </si>
  <si>
    <t>06.07. 2019  Seinäjoki</t>
  </si>
  <si>
    <t xml:space="preserve">Lyöty </t>
  </si>
  <si>
    <t xml:space="preserve">Tuotu </t>
  </si>
  <si>
    <t>15 v   9 kk   9 pv</t>
  </si>
  <si>
    <t>15 v   9 kk 14 pv</t>
  </si>
  <si>
    <t>L+T</t>
  </si>
  <si>
    <t xml:space="preserve">  0-1  (4-4, 0-4)</t>
  </si>
  <si>
    <t>2p</t>
  </si>
  <si>
    <t>2</t>
  </si>
  <si>
    <t>8/9</t>
  </si>
  <si>
    <t>1/1</t>
  </si>
  <si>
    <t>5/6</t>
  </si>
  <si>
    <t>2/2</t>
  </si>
  <si>
    <t>18.9.2002   Mäntyharju</t>
  </si>
  <si>
    <t>A</t>
  </si>
  <si>
    <t>9.</t>
  </si>
  <si>
    <t>7.</t>
  </si>
  <si>
    <t xml:space="preserve"> Tyttöpesäpalloilija  2019, 2020</t>
  </si>
  <si>
    <t>Kirittäret  2</t>
  </si>
  <si>
    <t>Kirittäret = Jyväskylän Kirittäret  (2004),  kasvattajaseura</t>
  </si>
  <si>
    <t>2.</t>
  </si>
  <si>
    <t>NAISET</t>
  </si>
  <si>
    <t xml:space="preserve">  Itä - Länsi, tulos</t>
  </si>
  <si>
    <t>10.07. 2022  Tampere</t>
  </si>
  <si>
    <t xml:space="preserve">  0-1  (1-3, 1-1)</t>
  </si>
  <si>
    <t>Itä</t>
  </si>
  <si>
    <t>0/1</t>
  </si>
  <si>
    <t>Arttu Jurvakainen</t>
  </si>
  <si>
    <t>1810</t>
  </si>
  <si>
    <t>Ikä ensimmäisessä ottelussa</t>
  </si>
  <si>
    <t>3v</t>
  </si>
  <si>
    <t>1/5</t>
  </si>
  <si>
    <t>0/3</t>
  </si>
  <si>
    <t>19 v  10 kk  9 pv</t>
  </si>
  <si>
    <t>05.08. 2023  Sotkamo</t>
  </si>
  <si>
    <t xml:space="preserve">  0-2  (4-9, 1-5)</t>
  </si>
  <si>
    <t>2v</t>
  </si>
  <si>
    <t>1/2</t>
  </si>
  <si>
    <t>Mattias Kitola</t>
  </si>
  <si>
    <t>2780</t>
  </si>
  <si>
    <t>5.</t>
  </si>
  <si>
    <t>29.06. 2024  Jyväskylä</t>
  </si>
  <si>
    <t xml:space="preserve">  2-1  (5-4, 2-6, 0-0, 2-1)</t>
  </si>
  <si>
    <t>I p</t>
  </si>
  <si>
    <t>7/8</t>
  </si>
  <si>
    <t>4/5</t>
  </si>
  <si>
    <t>3/3</t>
  </si>
  <si>
    <t>3293</t>
  </si>
  <si>
    <t>9/15</t>
  </si>
  <si>
    <t>5/10</t>
  </si>
  <si>
    <t>3/4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</si>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</sst>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5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/>
    <xf numFmtId="165" fontId="1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1" fillId="3" borderId="2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3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9" width="5.7109375" style="58" customWidth="1"/>
    <col min="20" max="20" width="0.85546875" style="58" customWidth="1"/>
    <col min="21" max="28" width="5.7109375" style="58" customWidth="1"/>
    <col min="29" max="32" width="5.7109375" style="24" customWidth="1"/>
    <col min="33" max="33" width="5.7109375" style="59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40</v>
      </c>
      <c r="C1" s="2"/>
      <c r="D1" s="3"/>
      <c r="E1" s="4" t="s">
        <v>76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60">
        <v>2017</v>
      </c>
      <c r="C4" s="60"/>
      <c r="D4" s="61" t="s">
        <v>81</v>
      </c>
      <c r="E4" s="60"/>
      <c r="F4" s="62" t="s">
        <v>41</v>
      </c>
      <c r="G4" s="63"/>
      <c r="H4" s="64"/>
      <c r="I4" s="60"/>
      <c r="J4" s="60"/>
      <c r="K4" s="60"/>
      <c r="L4" s="60"/>
      <c r="M4" s="60"/>
      <c r="N4" s="65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0">
        <v>2018</v>
      </c>
      <c r="C5" s="60"/>
      <c r="D5" s="61" t="s">
        <v>81</v>
      </c>
      <c r="E5" s="60"/>
      <c r="F5" s="62" t="s">
        <v>41</v>
      </c>
      <c r="G5" s="63"/>
      <c r="H5" s="64"/>
      <c r="I5" s="60"/>
      <c r="J5" s="60"/>
      <c r="K5" s="60"/>
      <c r="L5" s="60"/>
      <c r="M5" s="60"/>
      <c r="N5" s="65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2018</v>
      </c>
      <c r="C6" s="25" t="s">
        <v>45</v>
      </c>
      <c r="D6" s="27" t="s">
        <v>38</v>
      </c>
      <c r="E6" s="25">
        <v>12</v>
      </c>
      <c r="F6" s="25">
        <v>2</v>
      </c>
      <c r="G6" s="25">
        <v>1</v>
      </c>
      <c r="H6" s="39">
        <v>5</v>
      </c>
      <c r="I6" s="25">
        <v>23</v>
      </c>
      <c r="J6" s="25">
        <v>6</v>
      </c>
      <c r="K6" s="25">
        <v>9</v>
      </c>
      <c r="L6" s="25">
        <v>5</v>
      </c>
      <c r="M6" s="25">
        <v>3</v>
      </c>
      <c r="N6" s="28">
        <v>0.377</v>
      </c>
      <c r="O6" s="23">
        <v>61</v>
      </c>
      <c r="P6" s="17"/>
      <c r="Q6" s="17"/>
      <c r="R6" s="17"/>
      <c r="S6" s="17"/>
      <c r="T6" s="23"/>
      <c r="U6" s="25">
        <v>10</v>
      </c>
      <c r="V6" s="25">
        <v>0</v>
      </c>
      <c r="W6" s="25">
        <v>1</v>
      </c>
      <c r="X6" s="25">
        <v>6</v>
      </c>
      <c r="Y6" s="25">
        <v>20</v>
      </c>
      <c r="Z6" s="26"/>
      <c r="AA6" s="26"/>
      <c r="AB6" s="26"/>
      <c r="AC6" s="26"/>
      <c r="AD6" s="26"/>
      <c r="AE6" s="25"/>
      <c r="AF6" s="25"/>
      <c r="AG6" s="25"/>
      <c r="AH6" s="25">
        <v>1</v>
      </c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2019</v>
      </c>
      <c r="C7" s="25" t="s">
        <v>45</v>
      </c>
      <c r="D7" s="27" t="s">
        <v>38</v>
      </c>
      <c r="E7" s="25">
        <v>22</v>
      </c>
      <c r="F7" s="25">
        <v>3</v>
      </c>
      <c r="G7" s="25">
        <v>10</v>
      </c>
      <c r="H7" s="39">
        <v>13</v>
      </c>
      <c r="I7" s="25">
        <v>90</v>
      </c>
      <c r="J7" s="25">
        <v>17</v>
      </c>
      <c r="K7" s="25">
        <v>39</v>
      </c>
      <c r="L7" s="25">
        <v>21</v>
      </c>
      <c r="M7" s="25">
        <v>13</v>
      </c>
      <c r="N7" s="28">
        <v>0.65693430656934304</v>
      </c>
      <c r="O7" s="23">
        <v>137</v>
      </c>
      <c r="P7" s="17"/>
      <c r="Q7" s="17"/>
      <c r="R7" s="17"/>
      <c r="S7" s="17"/>
      <c r="T7" s="23"/>
      <c r="U7" s="25">
        <v>10</v>
      </c>
      <c r="V7" s="25">
        <v>0</v>
      </c>
      <c r="W7" s="25">
        <v>0</v>
      </c>
      <c r="X7" s="25">
        <v>10</v>
      </c>
      <c r="Y7" s="25">
        <v>36</v>
      </c>
      <c r="Z7" s="26"/>
      <c r="AA7" s="26"/>
      <c r="AB7" s="26"/>
      <c r="AC7" s="26"/>
      <c r="AD7" s="26"/>
      <c r="AE7" s="25"/>
      <c r="AF7" s="25"/>
      <c r="AG7" s="25"/>
      <c r="AH7" s="25">
        <v>1</v>
      </c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2020</v>
      </c>
      <c r="C8" s="25" t="s">
        <v>45</v>
      </c>
      <c r="D8" s="27" t="s">
        <v>38</v>
      </c>
      <c r="E8" s="25">
        <v>19</v>
      </c>
      <c r="F8" s="25">
        <v>4</v>
      </c>
      <c r="G8" s="25">
        <v>11</v>
      </c>
      <c r="H8" s="39">
        <v>39</v>
      </c>
      <c r="I8" s="25">
        <v>105</v>
      </c>
      <c r="J8" s="25">
        <v>3</v>
      </c>
      <c r="K8" s="25">
        <v>26</v>
      </c>
      <c r="L8" s="25">
        <v>61</v>
      </c>
      <c r="M8" s="25">
        <v>15</v>
      </c>
      <c r="N8" s="28">
        <v>0.78300000000000003</v>
      </c>
      <c r="O8" s="23">
        <v>134</v>
      </c>
      <c r="P8" s="17"/>
      <c r="Q8" s="17" t="s">
        <v>78</v>
      </c>
      <c r="R8" s="17" t="s">
        <v>78</v>
      </c>
      <c r="S8" s="17" t="s">
        <v>79</v>
      </c>
      <c r="T8" s="23"/>
      <c r="U8" s="25">
        <v>9</v>
      </c>
      <c r="V8" s="25">
        <v>1</v>
      </c>
      <c r="W8" s="25">
        <v>2</v>
      </c>
      <c r="X8" s="25">
        <v>15</v>
      </c>
      <c r="Y8" s="25">
        <v>42</v>
      </c>
      <c r="Z8" s="26"/>
      <c r="AA8" s="26"/>
      <c r="AB8" s="26"/>
      <c r="AC8" s="26"/>
      <c r="AD8" s="26"/>
      <c r="AE8" s="25"/>
      <c r="AF8" s="25"/>
      <c r="AG8" s="25"/>
      <c r="AH8" s="25">
        <v>1</v>
      </c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124">
        <v>2021</v>
      </c>
      <c r="C9" s="124" t="s">
        <v>83</v>
      </c>
      <c r="D9" s="125" t="s">
        <v>38</v>
      </c>
      <c r="E9" s="124">
        <v>21</v>
      </c>
      <c r="F9" s="124">
        <v>1</v>
      </c>
      <c r="G9" s="124">
        <v>4</v>
      </c>
      <c r="H9" s="127">
        <v>34</v>
      </c>
      <c r="I9" s="124">
        <v>95</v>
      </c>
      <c r="J9" s="124">
        <v>12</v>
      </c>
      <c r="K9" s="124">
        <v>34</v>
      </c>
      <c r="L9" s="124">
        <v>44</v>
      </c>
      <c r="M9" s="124">
        <v>5</v>
      </c>
      <c r="N9" s="126">
        <v>0.76</v>
      </c>
      <c r="O9" s="128">
        <v>125</v>
      </c>
      <c r="P9" s="17"/>
      <c r="Q9" s="17"/>
      <c r="R9" s="17"/>
      <c r="S9" s="17"/>
      <c r="T9" s="23"/>
      <c r="U9" s="25">
        <v>12</v>
      </c>
      <c r="V9" s="25">
        <v>0</v>
      </c>
      <c r="W9" s="25">
        <v>1</v>
      </c>
      <c r="X9" s="25">
        <v>7</v>
      </c>
      <c r="Y9" s="25">
        <v>31</v>
      </c>
      <c r="Z9" s="26"/>
      <c r="AA9" s="26"/>
      <c r="AB9" s="26"/>
      <c r="AC9" s="26"/>
      <c r="AD9" s="26"/>
      <c r="AE9" s="25"/>
      <c r="AF9" s="25"/>
      <c r="AG9" s="25"/>
      <c r="AH9" s="25"/>
      <c r="AI9" s="25">
        <v>1</v>
      </c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124">
        <v>2022</v>
      </c>
      <c r="C10" s="124" t="s">
        <v>45</v>
      </c>
      <c r="D10" s="125" t="s">
        <v>38</v>
      </c>
      <c r="E10" s="124">
        <v>24</v>
      </c>
      <c r="F10" s="124">
        <v>1</v>
      </c>
      <c r="G10" s="124">
        <v>18</v>
      </c>
      <c r="H10" s="127">
        <v>15</v>
      </c>
      <c r="I10" s="124">
        <v>81</v>
      </c>
      <c r="J10" s="124">
        <v>12</v>
      </c>
      <c r="K10" s="124">
        <v>17</v>
      </c>
      <c r="L10" s="124">
        <v>33</v>
      </c>
      <c r="M10" s="124">
        <v>18</v>
      </c>
      <c r="N10" s="126">
        <v>0.58699999999999997</v>
      </c>
      <c r="O10" s="128">
        <v>138</v>
      </c>
      <c r="P10" s="17"/>
      <c r="Q10" s="17"/>
      <c r="R10" s="17"/>
      <c r="S10" s="17"/>
      <c r="T10" s="23"/>
      <c r="U10" s="25">
        <v>10</v>
      </c>
      <c r="V10" s="25">
        <v>1</v>
      </c>
      <c r="W10" s="25">
        <v>6</v>
      </c>
      <c r="X10" s="25">
        <v>5</v>
      </c>
      <c r="Y10" s="25">
        <v>24</v>
      </c>
      <c r="Z10" s="26"/>
      <c r="AA10" s="26"/>
      <c r="AB10" s="26"/>
      <c r="AC10" s="26"/>
      <c r="AD10" s="26"/>
      <c r="AE10" s="25">
        <v>1</v>
      </c>
      <c r="AF10" s="25"/>
      <c r="AG10" s="25"/>
      <c r="AH10" s="25">
        <v>1</v>
      </c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2023</v>
      </c>
      <c r="C11" s="25" t="s">
        <v>103</v>
      </c>
      <c r="D11" s="150" t="s">
        <v>38</v>
      </c>
      <c r="E11" s="124">
        <v>24</v>
      </c>
      <c r="F11" s="124">
        <v>2</v>
      </c>
      <c r="G11" s="25">
        <v>11</v>
      </c>
      <c r="H11" s="127">
        <v>29</v>
      </c>
      <c r="I11" s="124">
        <v>104</v>
      </c>
      <c r="J11" s="25">
        <v>2</v>
      </c>
      <c r="K11" s="25">
        <v>38</v>
      </c>
      <c r="L11" s="25">
        <v>51</v>
      </c>
      <c r="M11" s="25">
        <v>13</v>
      </c>
      <c r="N11" s="151">
        <v>0.66239999999999999</v>
      </c>
      <c r="O11" s="128">
        <v>157</v>
      </c>
      <c r="P11" s="17"/>
      <c r="Q11" s="17"/>
      <c r="R11" s="17"/>
      <c r="S11" s="17"/>
      <c r="T11" s="35"/>
      <c r="U11" s="25">
        <v>4</v>
      </c>
      <c r="V11" s="25">
        <v>0</v>
      </c>
      <c r="W11" s="39">
        <v>1</v>
      </c>
      <c r="X11" s="25">
        <v>1</v>
      </c>
      <c r="Y11" s="25">
        <v>24</v>
      </c>
      <c r="Z11" s="26"/>
      <c r="AA11" s="26"/>
      <c r="AB11" s="26"/>
      <c r="AC11" s="26"/>
      <c r="AD11" s="26"/>
      <c r="AE11" s="25">
        <v>1</v>
      </c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52">
        <v>2024</v>
      </c>
      <c r="C12" s="152" t="s">
        <v>114</v>
      </c>
      <c r="D12" s="153" t="s">
        <v>38</v>
      </c>
      <c r="E12" s="152">
        <v>24</v>
      </c>
      <c r="F12" s="152">
        <v>1</v>
      </c>
      <c r="G12" s="152">
        <v>10</v>
      </c>
      <c r="H12" s="152">
        <v>21</v>
      </c>
      <c r="I12" s="152">
        <v>112</v>
      </c>
      <c r="J12" s="152">
        <v>4</v>
      </c>
      <c r="K12" s="152">
        <v>39</v>
      </c>
      <c r="L12" s="152">
        <v>58</v>
      </c>
      <c r="M12" s="152">
        <v>11</v>
      </c>
      <c r="N12" s="154">
        <v>0.64739884393063585</v>
      </c>
      <c r="O12" s="155">
        <v>173</v>
      </c>
      <c r="P12" s="17"/>
      <c r="Q12" s="17"/>
      <c r="R12" s="17"/>
      <c r="S12" s="17" t="s">
        <v>115</v>
      </c>
      <c r="T12" s="17"/>
      <c r="U12" s="25">
        <v>8</v>
      </c>
      <c r="V12" s="25">
        <v>1</v>
      </c>
      <c r="W12" s="25">
        <v>2</v>
      </c>
      <c r="X12" s="25">
        <v>9</v>
      </c>
      <c r="Y12" s="25">
        <v>34</v>
      </c>
      <c r="Z12" s="26"/>
      <c r="AA12" s="26"/>
      <c r="AB12" s="26"/>
      <c r="AC12" s="26"/>
      <c r="AD12" s="26"/>
      <c r="AE12" s="25">
        <v>1</v>
      </c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>SUM(E4:E12)</f>
        <v>146</v>
      </c>
      <c r="F13" s="17">
        <f t="shared" ref="F13:M13" si="0">SUM(F4:F12)</f>
        <v>14</v>
      </c>
      <c r="G13" s="17">
        <f t="shared" si="0"/>
        <v>65</v>
      </c>
      <c r="H13" s="17">
        <f t="shared" si="0"/>
        <v>156</v>
      </c>
      <c r="I13" s="17">
        <f t="shared" si="0"/>
        <v>610</v>
      </c>
      <c r="J13" s="17">
        <f t="shared" si="0"/>
        <v>56</v>
      </c>
      <c r="K13" s="17">
        <f t="shared" si="0"/>
        <v>202</v>
      </c>
      <c r="L13" s="17">
        <f t="shared" si="0"/>
        <v>273</v>
      </c>
      <c r="M13" s="17">
        <f t="shared" si="0"/>
        <v>78</v>
      </c>
      <c r="N13" s="29">
        <f>PRODUCT(I13/O13)</f>
        <v>0.6594594594594595</v>
      </c>
      <c r="O13" s="30">
        <f t="shared" ref="O13:AJ13" si="1">SUM(O4:O12)</f>
        <v>925</v>
      </c>
      <c r="P13" s="17"/>
      <c r="Q13" s="17"/>
      <c r="R13" s="17"/>
      <c r="S13" s="17"/>
      <c r="T13" s="30"/>
      <c r="U13" s="17">
        <f t="shared" si="1"/>
        <v>63</v>
      </c>
      <c r="V13" s="17">
        <f t="shared" si="1"/>
        <v>3</v>
      </c>
      <c r="W13" s="17">
        <f t="shared" si="1"/>
        <v>13</v>
      </c>
      <c r="X13" s="17">
        <f t="shared" si="1"/>
        <v>53</v>
      </c>
      <c r="Y13" s="17">
        <f t="shared" si="1"/>
        <v>211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3</v>
      </c>
      <c r="AF13" s="17">
        <f t="shared" si="1"/>
        <v>0</v>
      </c>
      <c r="AG13" s="17">
        <f t="shared" si="1"/>
        <v>0</v>
      </c>
      <c r="AH13" s="17">
        <f t="shared" si="1"/>
        <v>4</v>
      </c>
      <c r="AI13" s="17">
        <f t="shared" si="1"/>
        <v>1</v>
      </c>
      <c r="AJ13" s="17">
        <f t="shared" si="1"/>
        <v>0</v>
      </c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7" t="s">
        <v>2</v>
      </c>
      <c r="C14" s="31"/>
      <c r="D14" s="32">
        <f>SUM(F13:H13)+((I13-F13-G13)/3)+(E13/3)+(AE13*25)+(AF13*25)+(AG13*10)+(AH13*25)+(AI13*20)+(AJ13*15)</f>
        <v>655.66666666666674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35"/>
      <c r="Q14" s="35"/>
      <c r="R14" s="35"/>
      <c r="S14" s="35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34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35"/>
      <c r="Q15" s="35"/>
      <c r="R15" s="35"/>
      <c r="S15" s="35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35</v>
      </c>
      <c r="O16" s="23"/>
      <c r="P16" s="37" t="s">
        <v>32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0"/>
      <c r="AC16" s="11"/>
      <c r="AD16" s="11"/>
      <c r="AE16" s="11"/>
      <c r="AF16" s="10"/>
      <c r="AG16" s="10"/>
      <c r="AH16" s="10"/>
      <c r="AI16" s="10"/>
      <c r="AJ16" s="39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37" t="s">
        <v>17</v>
      </c>
      <c r="C17" s="11"/>
      <c r="D17" s="40"/>
      <c r="E17" s="25">
        <f>PRODUCT(E13)</f>
        <v>146</v>
      </c>
      <c r="F17" s="25">
        <f>PRODUCT(F13)</f>
        <v>14</v>
      </c>
      <c r="G17" s="25">
        <f>PRODUCT(G13)</f>
        <v>65</v>
      </c>
      <c r="H17" s="25">
        <f>PRODUCT(H13)</f>
        <v>156</v>
      </c>
      <c r="I17" s="25">
        <f>PRODUCT(I13)</f>
        <v>610</v>
      </c>
      <c r="J17" s="1"/>
      <c r="K17" s="41">
        <f>PRODUCT((F17+G17)/E17)</f>
        <v>0.54109589041095896</v>
      </c>
      <c r="L17" s="41">
        <f>PRODUCT(H17/E17)</f>
        <v>1.0684931506849316</v>
      </c>
      <c r="M17" s="41">
        <f>PRODUCT(I17/E17)</f>
        <v>4.1780821917808222</v>
      </c>
      <c r="N17" s="28">
        <f>PRODUCT(N13)</f>
        <v>0.6594594594594595</v>
      </c>
      <c r="O17" s="23">
        <f>PRODUCT(O13)</f>
        <v>925</v>
      </c>
      <c r="P17" s="104" t="s">
        <v>33</v>
      </c>
      <c r="Q17" s="105"/>
      <c r="R17" s="106" t="s">
        <v>42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 t="s">
        <v>36</v>
      </c>
      <c r="AC17" s="107"/>
      <c r="AD17" s="107"/>
      <c r="AE17" s="108" t="s">
        <v>66</v>
      </c>
      <c r="AF17" s="109"/>
      <c r="AG17" s="107"/>
      <c r="AH17" s="107"/>
      <c r="AI17" s="107"/>
      <c r="AJ17" s="110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42" t="s">
        <v>18</v>
      </c>
      <c r="C18" s="43"/>
      <c r="D18" s="44"/>
      <c r="E18" s="25">
        <f>PRODUCT(U13)</f>
        <v>63</v>
      </c>
      <c r="F18" s="25">
        <f>PRODUCT(V13)</f>
        <v>3</v>
      </c>
      <c r="G18" s="25">
        <f>PRODUCT(W13)</f>
        <v>13</v>
      </c>
      <c r="H18" s="25">
        <f>PRODUCT(X13)</f>
        <v>53</v>
      </c>
      <c r="I18" s="25">
        <f>PRODUCT(Y13)</f>
        <v>211</v>
      </c>
      <c r="J18" s="1"/>
      <c r="K18" s="41">
        <f>PRODUCT((F18+G18)/E18)</f>
        <v>0.25396825396825395</v>
      </c>
      <c r="L18" s="41">
        <f>PRODUCT(H18/E18)</f>
        <v>0.84126984126984128</v>
      </c>
      <c r="M18" s="41">
        <f>PRODUCT(I18/E18)</f>
        <v>3.3492063492063493</v>
      </c>
      <c r="N18" s="28">
        <f>PRODUCT(I18/O18)</f>
        <v>0.57808219178082187</v>
      </c>
      <c r="O18" s="45">
        <v>365</v>
      </c>
      <c r="P18" s="111" t="s">
        <v>64</v>
      </c>
      <c r="Q18" s="112"/>
      <c r="R18" s="113" t="s">
        <v>43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4" t="s">
        <v>44</v>
      </c>
      <c r="AC18" s="114"/>
      <c r="AD18" s="114"/>
      <c r="AE18" s="115" t="s">
        <v>67</v>
      </c>
      <c r="AF18" s="116"/>
      <c r="AG18" s="114"/>
      <c r="AH18" s="114"/>
      <c r="AI18" s="114"/>
      <c r="AJ18" s="117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46" t="s">
        <v>19</v>
      </c>
      <c r="C19" s="47"/>
      <c r="D19" s="48"/>
      <c r="E19" s="26"/>
      <c r="F19" s="26"/>
      <c r="G19" s="26"/>
      <c r="H19" s="26"/>
      <c r="I19" s="26"/>
      <c r="J19" s="1"/>
      <c r="K19" s="49"/>
      <c r="L19" s="49"/>
      <c r="M19" s="49"/>
      <c r="N19" s="50"/>
      <c r="O19" s="23"/>
      <c r="P19" s="111" t="s">
        <v>65</v>
      </c>
      <c r="Q19" s="112"/>
      <c r="R19" s="113" t="s">
        <v>43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4" t="s">
        <v>44</v>
      </c>
      <c r="AC19" s="114"/>
      <c r="AD19" s="114"/>
      <c r="AE19" s="115" t="s">
        <v>67</v>
      </c>
      <c r="AF19" s="116"/>
      <c r="AG19" s="114"/>
      <c r="AH19" s="114"/>
      <c r="AI19" s="114"/>
      <c r="AJ19" s="117"/>
      <c r="AK19" s="7"/>
      <c r="AL19" s="7"/>
      <c r="AM19" s="7"/>
      <c r="AN19" s="7"/>
      <c r="AO19" s="7"/>
      <c r="AP19" s="7"/>
    </row>
    <row r="20" spans="1:42" ht="15" customHeight="1" x14ac:dyDescent="0.2">
      <c r="A20" s="1"/>
      <c r="B20" s="51" t="s">
        <v>20</v>
      </c>
      <c r="C20" s="52"/>
      <c r="D20" s="53"/>
      <c r="E20" s="17">
        <f>SUM(E17:E19)</f>
        <v>209</v>
      </c>
      <c r="F20" s="17">
        <f>SUM(F17:F19)</f>
        <v>17</v>
      </c>
      <c r="G20" s="17">
        <f>SUM(G17:G19)</f>
        <v>78</v>
      </c>
      <c r="H20" s="17">
        <f>SUM(H17:H19)</f>
        <v>209</v>
      </c>
      <c r="I20" s="17">
        <f>SUM(I17:I19)</f>
        <v>821</v>
      </c>
      <c r="J20" s="1"/>
      <c r="K20" s="54">
        <f>PRODUCT((F20+G20)/E20)</f>
        <v>0.45454545454545453</v>
      </c>
      <c r="L20" s="54">
        <f>PRODUCT(H20/E20)</f>
        <v>1</v>
      </c>
      <c r="M20" s="54">
        <f>PRODUCT(I20/E20)</f>
        <v>3.9282296650717705</v>
      </c>
      <c r="N20" s="29">
        <f>PRODUCT(I20/O20)</f>
        <v>0.63643410852713178</v>
      </c>
      <c r="O20" s="23">
        <f>SUM(O17:O19)</f>
        <v>1290</v>
      </c>
      <c r="P20" s="118" t="s">
        <v>34</v>
      </c>
      <c r="Q20" s="119"/>
      <c r="R20" s="120" t="s">
        <v>43</v>
      </c>
      <c r="S20" s="120"/>
      <c r="T20" s="120"/>
      <c r="U20" s="120"/>
      <c r="V20" s="120"/>
      <c r="W20" s="120"/>
      <c r="X20" s="120"/>
      <c r="Y20" s="120"/>
      <c r="Z20" s="120"/>
      <c r="AA20" s="120"/>
      <c r="AB20" s="121" t="s">
        <v>44</v>
      </c>
      <c r="AC20" s="121"/>
      <c r="AD20" s="121"/>
      <c r="AE20" s="76" t="s">
        <v>67</v>
      </c>
      <c r="AF20" s="122"/>
      <c r="AG20" s="121"/>
      <c r="AH20" s="121"/>
      <c r="AI20" s="121"/>
      <c r="AJ20" s="123"/>
      <c r="AK20" s="7"/>
      <c r="AL20" s="7"/>
      <c r="AM20" s="7"/>
      <c r="AN20" s="7"/>
      <c r="AO20" s="7"/>
      <c r="AP20" s="7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55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37" t="s">
        <v>80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02"/>
      <c r="O22" s="10"/>
      <c r="P22" s="10"/>
      <c r="Q22" s="10"/>
      <c r="R22" s="10"/>
      <c r="S22" s="10"/>
      <c r="T22" s="10"/>
      <c r="U22" s="11"/>
      <c r="V22" s="11"/>
      <c r="W22" s="11"/>
      <c r="X22" s="11"/>
      <c r="Y22" s="10"/>
      <c r="Z22" s="10"/>
      <c r="AA22" s="103"/>
      <c r="AB22" s="11"/>
      <c r="AC22" s="11"/>
      <c r="AD22" s="11"/>
      <c r="AE22" s="11"/>
      <c r="AF22" s="11"/>
      <c r="AG22" s="10"/>
      <c r="AH22" s="11"/>
      <c r="AI22" s="11"/>
      <c r="AJ22" s="40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5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 t="s">
        <v>37</v>
      </c>
      <c r="C24" s="1"/>
      <c r="D24" s="1" t="s">
        <v>82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5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55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55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6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5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5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5"/>
      <c r="AB31" s="1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5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55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55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55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55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55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55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55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55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55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55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55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55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55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55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55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55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55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55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55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55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55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55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55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55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55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55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55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55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55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55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55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55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55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55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55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55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55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55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55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55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55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55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55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55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55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55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55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55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55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55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55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55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55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55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55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55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55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55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55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55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55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55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55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55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55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55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55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55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55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55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55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55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55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55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55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55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55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55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55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55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55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55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55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55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55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55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55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55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55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55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55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55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55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55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55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55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55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55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55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55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55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55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55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55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55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55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55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55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55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55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55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55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55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55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55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55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55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55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55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55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55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55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55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55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55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55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55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55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5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55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5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55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5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55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5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55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5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55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5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55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5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55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5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55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5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55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5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55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s="5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55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s="5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3"/>
      <c r="Z173" s="23"/>
      <c r="AA173" s="55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  <c r="AL173" s="7"/>
      <c r="AM173" s="7"/>
      <c r="AN173" s="7"/>
      <c r="AO173" s="7"/>
      <c r="AP173" s="7"/>
    </row>
    <row r="174" spans="1:42" s="5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3"/>
      <c r="Z174" s="23"/>
      <c r="AA174" s="55"/>
      <c r="AB174" s="1"/>
      <c r="AC174" s="1"/>
      <c r="AD174" s="1"/>
      <c r="AE174" s="1"/>
      <c r="AF174" s="1"/>
      <c r="AG174" s="23"/>
      <c r="AH174" s="1"/>
      <c r="AI174" s="1"/>
      <c r="AJ174" s="1"/>
      <c r="AK174" s="22"/>
      <c r="AL174" s="7"/>
      <c r="AM174" s="7"/>
      <c r="AN174" s="7"/>
      <c r="AO174" s="7"/>
      <c r="AP174" s="7"/>
    </row>
  </sheetData>
  <sortState xmlns:xlrd2="http://schemas.microsoft.com/office/spreadsheetml/2017/richdata2" ref="B11:AJ12">
    <sortCondition ref="B11: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99" customWidth="1"/>
    <col min="3" max="3" width="21.5703125" style="100" customWidth="1"/>
    <col min="4" max="4" width="10.5703125" style="101" customWidth="1"/>
    <col min="5" max="5" width="11.7109375" style="101" customWidth="1"/>
    <col min="6" max="6" width="0.7109375" style="35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26.28515625" style="101" customWidth="1"/>
    <col min="24" max="24" width="9.7109375" style="100" customWidth="1"/>
  </cols>
  <sheetData>
    <row r="1" spans="1:32" ht="18.75" x14ac:dyDescent="0.3">
      <c r="A1" s="7"/>
      <c r="B1" s="66" t="s">
        <v>46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2" x14ac:dyDescent="0.25">
      <c r="A2" s="7"/>
      <c r="B2" s="37" t="s">
        <v>40</v>
      </c>
      <c r="C2" s="4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1"/>
      <c r="X2" s="39"/>
      <c r="Y2" s="70"/>
      <c r="Z2" s="70"/>
      <c r="AA2" s="70"/>
      <c r="AB2" s="70"/>
      <c r="AC2" s="70"/>
      <c r="AD2" s="70"/>
    </row>
    <row r="3" spans="1:32" ht="15.75" customHeight="1" x14ac:dyDescent="0.25">
      <c r="A3" s="7"/>
      <c r="B3" s="21" t="s">
        <v>84</v>
      </c>
      <c r="C3" s="21" t="s">
        <v>85</v>
      </c>
      <c r="D3" s="15" t="s">
        <v>49</v>
      </c>
      <c r="E3" s="20" t="s">
        <v>1</v>
      </c>
      <c r="F3" s="129"/>
      <c r="G3" s="17" t="s">
        <v>50</v>
      </c>
      <c r="H3" s="14" t="s">
        <v>51</v>
      </c>
      <c r="I3" s="14" t="s">
        <v>30</v>
      </c>
      <c r="J3" s="16" t="s">
        <v>52</v>
      </c>
      <c r="K3" s="16" t="s">
        <v>53</v>
      </c>
      <c r="L3" s="16" t="s">
        <v>54</v>
      </c>
      <c r="M3" s="130" t="s">
        <v>55</v>
      </c>
      <c r="N3" s="130" t="s">
        <v>29</v>
      </c>
      <c r="O3" s="131" t="s">
        <v>56</v>
      </c>
      <c r="P3" s="130" t="s">
        <v>51</v>
      </c>
      <c r="Q3" s="130" t="s">
        <v>3</v>
      </c>
      <c r="R3" s="130">
        <v>1</v>
      </c>
      <c r="S3" s="130">
        <v>2</v>
      </c>
      <c r="T3" s="130">
        <v>3</v>
      </c>
      <c r="U3" s="130" t="s">
        <v>57</v>
      </c>
      <c r="V3" s="16" t="s">
        <v>21</v>
      </c>
      <c r="W3" s="15" t="s">
        <v>58</v>
      </c>
      <c r="X3" s="15" t="s">
        <v>59</v>
      </c>
      <c r="Y3" s="70"/>
      <c r="Z3" s="70"/>
      <c r="AA3" s="70"/>
      <c r="AB3" s="70"/>
      <c r="AC3" s="70"/>
      <c r="AD3" s="70"/>
    </row>
    <row r="4" spans="1:32" x14ac:dyDescent="0.25">
      <c r="A4" s="22"/>
      <c r="B4" s="132" t="s">
        <v>86</v>
      </c>
      <c r="C4" s="133" t="s">
        <v>87</v>
      </c>
      <c r="D4" s="132" t="s">
        <v>88</v>
      </c>
      <c r="E4" s="134" t="s">
        <v>38</v>
      </c>
      <c r="F4" s="135"/>
      <c r="G4" s="136"/>
      <c r="H4" s="137"/>
      <c r="I4" s="137">
        <v>1</v>
      </c>
      <c r="J4" s="138" t="s">
        <v>93</v>
      </c>
      <c r="K4" s="138">
        <v>8</v>
      </c>
      <c r="L4" s="138"/>
      <c r="M4" s="138">
        <v>1</v>
      </c>
      <c r="N4" s="136"/>
      <c r="O4" s="136"/>
      <c r="P4" s="136"/>
      <c r="Q4" s="139" t="s">
        <v>94</v>
      </c>
      <c r="R4" s="139" t="s">
        <v>73</v>
      </c>
      <c r="S4" s="139" t="s">
        <v>95</v>
      </c>
      <c r="T4" s="139" t="s">
        <v>89</v>
      </c>
      <c r="U4" s="139"/>
      <c r="V4" s="140">
        <v>0.2</v>
      </c>
      <c r="W4" s="133" t="s">
        <v>90</v>
      </c>
      <c r="X4" s="139" t="s">
        <v>91</v>
      </c>
      <c r="Y4" s="70"/>
      <c r="Z4" s="70"/>
      <c r="AA4" s="70"/>
      <c r="AB4" s="70"/>
      <c r="AC4" s="70"/>
      <c r="AD4" s="70"/>
    </row>
    <row r="5" spans="1:32" x14ac:dyDescent="0.25">
      <c r="A5" s="22"/>
      <c r="B5" s="132" t="s">
        <v>97</v>
      </c>
      <c r="C5" s="133" t="s">
        <v>98</v>
      </c>
      <c r="D5" s="132" t="s">
        <v>88</v>
      </c>
      <c r="E5" s="134" t="s">
        <v>38</v>
      </c>
      <c r="F5" s="135"/>
      <c r="G5" s="136"/>
      <c r="H5" s="137"/>
      <c r="I5" s="137">
        <v>1</v>
      </c>
      <c r="J5" s="138" t="s">
        <v>99</v>
      </c>
      <c r="K5" s="138">
        <v>7</v>
      </c>
      <c r="L5" s="138"/>
      <c r="M5" s="138">
        <v>1</v>
      </c>
      <c r="N5" s="136"/>
      <c r="O5" s="136"/>
      <c r="P5" s="136"/>
      <c r="Q5" s="139" t="s">
        <v>100</v>
      </c>
      <c r="R5" s="139"/>
      <c r="S5" s="139" t="s">
        <v>100</v>
      </c>
      <c r="T5" s="139"/>
      <c r="U5" s="139"/>
      <c r="V5" s="140">
        <v>0.5</v>
      </c>
      <c r="W5" s="133" t="s">
        <v>101</v>
      </c>
      <c r="X5" s="139" t="s">
        <v>102</v>
      </c>
      <c r="Y5" s="70"/>
      <c r="Z5" s="70"/>
      <c r="AA5" s="70"/>
      <c r="AB5" s="70"/>
      <c r="AC5" s="70"/>
      <c r="AD5" s="70"/>
    </row>
    <row r="6" spans="1:32" x14ac:dyDescent="0.25">
      <c r="A6" s="22"/>
      <c r="B6" s="132" t="s">
        <v>104</v>
      </c>
      <c r="C6" s="133" t="s">
        <v>105</v>
      </c>
      <c r="D6" s="132" t="s">
        <v>88</v>
      </c>
      <c r="E6" s="134" t="s">
        <v>38</v>
      </c>
      <c r="F6" s="135"/>
      <c r="G6" s="137">
        <v>1</v>
      </c>
      <c r="H6" s="137"/>
      <c r="I6" s="137"/>
      <c r="J6" s="138" t="s">
        <v>99</v>
      </c>
      <c r="K6" s="138">
        <v>3</v>
      </c>
      <c r="L6" s="138" t="s">
        <v>106</v>
      </c>
      <c r="M6" s="138">
        <v>1</v>
      </c>
      <c r="N6" s="136"/>
      <c r="O6" s="136"/>
      <c r="P6" s="136">
        <v>1</v>
      </c>
      <c r="Q6" s="139" t="s">
        <v>107</v>
      </c>
      <c r="R6" s="139"/>
      <c r="S6" s="139" t="s">
        <v>108</v>
      </c>
      <c r="T6" s="139" t="s">
        <v>109</v>
      </c>
      <c r="U6" s="139"/>
      <c r="V6" s="140">
        <v>0.875</v>
      </c>
      <c r="W6" s="133" t="s">
        <v>101</v>
      </c>
      <c r="X6" s="139" t="s">
        <v>110</v>
      </c>
      <c r="Y6" s="70"/>
      <c r="Z6" s="70"/>
      <c r="AA6" s="70"/>
      <c r="AB6" s="70"/>
      <c r="AC6" s="70"/>
      <c r="AD6" s="70"/>
    </row>
    <row r="7" spans="1:32" s="8" customFormat="1" ht="15" customHeight="1" x14ac:dyDescent="0.2">
      <c r="A7" s="7"/>
      <c r="B7" s="21" t="s">
        <v>9</v>
      </c>
      <c r="C7" s="16"/>
      <c r="D7" s="15"/>
      <c r="E7" s="141"/>
      <c r="F7" s="1"/>
      <c r="G7" s="17"/>
      <c r="H7" s="17"/>
      <c r="I7" s="17">
        <f>SUM(I4:I6)</f>
        <v>2</v>
      </c>
      <c r="J7" s="16"/>
      <c r="K7" s="16"/>
      <c r="L7" s="16"/>
      <c r="M7" s="17">
        <f>SUM(M4:M6)</f>
        <v>3</v>
      </c>
      <c r="N7" s="130"/>
      <c r="O7" s="130"/>
      <c r="P7" s="17">
        <f>SUM(P4:P6)</f>
        <v>1</v>
      </c>
      <c r="Q7" s="130" t="s">
        <v>111</v>
      </c>
      <c r="R7" s="130" t="s">
        <v>73</v>
      </c>
      <c r="S7" s="130" t="s">
        <v>112</v>
      </c>
      <c r="T7" s="130" t="s">
        <v>113</v>
      </c>
      <c r="U7" s="130"/>
      <c r="V7" s="29">
        <f>PRODUCT(9/15)</f>
        <v>0.6</v>
      </c>
      <c r="W7" s="142"/>
      <c r="X7" s="130"/>
      <c r="Y7" s="23"/>
      <c r="Z7" s="23"/>
      <c r="AA7" s="23"/>
      <c r="AB7" s="23"/>
      <c r="AC7" s="23"/>
      <c r="AD7" s="23"/>
      <c r="AE7" s="23"/>
      <c r="AF7" s="23"/>
    </row>
    <row r="8" spans="1:32" x14ac:dyDescent="0.25">
      <c r="A8" s="22"/>
      <c r="B8" s="143" t="s">
        <v>92</v>
      </c>
      <c r="C8" s="144" t="s">
        <v>96</v>
      </c>
      <c r="D8" s="71"/>
      <c r="E8" s="145"/>
      <c r="F8" s="146"/>
      <c r="G8" s="11"/>
      <c r="H8" s="11"/>
      <c r="I8" s="11"/>
      <c r="J8" s="10"/>
      <c r="K8" s="10"/>
      <c r="L8" s="10"/>
      <c r="M8" s="147"/>
      <c r="N8" s="147"/>
      <c r="O8" s="147"/>
      <c r="P8" s="147"/>
      <c r="Q8" s="147"/>
      <c r="R8" s="147"/>
      <c r="S8" s="147"/>
      <c r="T8" s="147"/>
      <c r="U8" s="147"/>
      <c r="V8" s="11"/>
      <c r="W8" s="71"/>
      <c r="X8" s="40"/>
      <c r="Y8" s="70"/>
      <c r="Z8" s="70"/>
      <c r="AA8" s="70"/>
      <c r="AB8" s="70"/>
      <c r="AC8" s="70"/>
      <c r="AD8" s="70"/>
    </row>
    <row r="9" spans="1:32" x14ac:dyDescent="0.25">
      <c r="A9" s="22"/>
      <c r="B9" s="148"/>
      <c r="C9" s="149"/>
      <c r="D9" s="91"/>
      <c r="E9" s="92"/>
      <c r="F9" s="93"/>
      <c r="G9" s="90"/>
      <c r="H9" s="90"/>
      <c r="I9" s="90"/>
      <c r="J9" s="94"/>
      <c r="K9" s="94"/>
      <c r="L9" s="94"/>
      <c r="M9" s="95"/>
      <c r="N9" s="95"/>
      <c r="O9" s="95"/>
      <c r="P9" s="95"/>
      <c r="Q9" s="95"/>
      <c r="R9" s="95"/>
      <c r="S9" s="95"/>
      <c r="T9" s="95"/>
      <c r="U9" s="95"/>
      <c r="V9" s="90"/>
      <c r="W9" s="91"/>
      <c r="X9" s="96"/>
      <c r="Y9" s="70"/>
      <c r="Z9" s="70"/>
      <c r="AA9" s="70"/>
      <c r="AB9" s="70"/>
      <c r="AC9" s="70"/>
      <c r="AD9" s="70"/>
    </row>
    <row r="10" spans="1:32" x14ac:dyDescent="0.25">
      <c r="A10" s="7"/>
      <c r="B10" s="72" t="s">
        <v>47</v>
      </c>
      <c r="C10" s="21" t="s">
        <v>48</v>
      </c>
      <c r="D10" s="73" t="s">
        <v>49</v>
      </c>
      <c r="E10" s="74" t="s">
        <v>1</v>
      </c>
      <c r="F10" s="23"/>
      <c r="G10" s="75" t="s">
        <v>50</v>
      </c>
      <c r="H10" s="76" t="s">
        <v>51</v>
      </c>
      <c r="I10" s="76" t="s">
        <v>30</v>
      </c>
      <c r="J10" s="16" t="s">
        <v>52</v>
      </c>
      <c r="K10" s="77" t="s">
        <v>53</v>
      </c>
      <c r="L10" s="77" t="s">
        <v>54</v>
      </c>
      <c r="M10" s="75" t="s">
        <v>55</v>
      </c>
      <c r="N10" s="75" t="s">
        <v>29</v>
      </c>
      <c r="O10" s="76" t="s">
        <v>56</v>
      </c>
      <c r="P10" s="75" t="s">
        <v>51</v>
      </c>
      <c r="Q10" s="75" t="s">
        <v>3</v>
      </c>
      <c r="R10" s="75">
        <v>1</v>
      </c>
      <c r="S10" s="75">
        <v>2</v>
      </c>
      <c r="T10" s="75">
        <v>3</v>
      </c>
      <c r="U10" s="75" t="s">
        <v>57</v>
      </c>
      <c r="V10" s="16" t="s">
        <v>21</v>
      </c>
      <c r="W10" s="15" t="s">
        <v>58</v>
      </c>
      <c r="X10" s="15" t="s">
        <v>59</v>
      </c>
      <c r="Y10" s="70"/>
      <c r="Z10" s="70"/>
      <c r="AA10" s="70"/>
      <c r="AB10" s="70"/>
      <c r="AC10" s="70"/>
      <c r="AD10" s="70"/>
    </row>
    <row r="11" spans="1:32" x14ac:dyDescent="0.25">
      <c r="A11" s="7"/>
      <c r="B11" s="78" t="s">
        <v>63</v>
      </c>
      <c r="C11" s="79" t="s">
        <v>69</v>
      </c>
      <c r="D11" s="80" t="s">
        <v>60</v>
      </c>
      <c r="E11" s="81" t="s">
        <v>62</v>
      </c>
      <c r="F11" s="45"/>
      <c r="G11" s="82">
        <v>1</v>
      </c>
      <c r="H11" s="83"/>
      <c r="I11" s="82"/>
      <c r="J11" s="84" t="s">
        <v>70</v>
      </c>
      <c r="K11" s="84">
        <v>3</v>
      </c>
      <c r="L11" s="84" t="s">
        <v>77</v>
      </c>
      <c r="M11" s="84">
        <v>1</v>
      </c>
      <c r="N11" s="85">
        <v>1</v>
      </c>
      <c r="O11" s="86">
        <v>1</v>
      </c>
      <c r="P11" s="85" t="s">
        <v>71</v>
      </c>
      <c r="Q11" s="87" t="s">
        <v>72</v>
      </c>
      <c r="R11" s="87"/>
      <c r="S11" s="87" t="s">
        <v>73</v>
      </c>
      <c r="T11" s="87" t="s">
        <v>74</v>
      </c>
      <c r="U11" s="87" t="s">
        <v>75</v>
      </c>
      <c r="V11" s="88">
        <v>0.88900000000000001</v>
      </c>
      <c r="W11" s="78" t="s">
        <v>61</v>
      </c>
      <c r="X11" s="82">
        <v>1054</v>
      </c>
      <c r="Y11" s="70"/>
      <c r="Z11" s="70"/>
      <c r="AA11" s="70"/>
      <c r="AB11" s="70"/>
      <c r="AC11" s="70"/>
      <c r="AD11" s="70"/>
    </row>
    <row r="12" spans="1:32" x14ac:dyDescent="0.25">
      <c r="A12" s="22"/>
      <c r="B12" s="89"/>
      <c r="C12" s="90"/>
      <c r="D12" s="91"/>
      <c r="E12" s="92"/>
      <c r="F12" s="93"/>
      <c r="G12" s="90"/>
      <c r="H12" s="90"/>
      <c r="I12" s="90"/>
      <c r="J12" s="94"/>
      <c r="K12" s="94"/>
      <c r="L12" s="94"/>
      <c r="M12" s="90"/>
      <c r="N12" s="90"/>
      <c r="O12" s="90"/>
      <c r="P12" s="90"/>
      <c r="Q12" s="95"/>
      <c r="R12" s="95"/>
      <c r="S12" s="95"/>
      <c r="T12" s="95"/>
      <c r="U12" s="95"/>
      <c r="V12" s="90"/>
      <c r="W12" s="91"/>
      <c r="X12" s="96"/>
      <c r="Y12" s="70"/>
      <c r="Z12" s="70"/>
      <c r="AA12" s="70"/>
      <c r="AB12" s="70"/>
      <c r="AC12" s="70"/>
      <c r="AD12" s="70"/>
    </row>
    <row r="13" spans="1:32" x14ac:dyDescent="0.25">
      <c r="A13" s="22"/>
      <c r="B13" s="97"/>
      <c r="C13" s="1"/>
      <c r="D13" s="97"/>
      <c r="E13" s="98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70"/>
      <c r="Z13" s="70"/>
      <c r="AA13" s="70"/>
      <c r="AB13" s="70"/>
      <c r="AC13" s="70"/>
      <c r="AD13" s="70"/>
    </row>
    <row r="14" spans="1:32" x14ac:dyDescent="0.25">
      <c r="A14" s="22"/>
      <c r="B14" s="97"/>
      <c r="C14" s="1"/>
      <c r="D14" s="97"/>
      <c r="E14" s="98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70"/>
      <c r="Z14" s="70"/>
      <c r="AA14" s="70"/>
      <c r="AB14" s="70"/>
      <c r="AC14" s="70"/>
      <c r="AD14" s="70"/>
    </row>
    <row r="15" spans="1:32" x14ac:dyDescent="0.25">
      <c r="A15" s="22"/>
      <c r="B15" s="97"/>
      <c r="C15" s="1"/>
      <c r="D15" s="97"/>
      <c r="E15" s="98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70"/>
      <c r="Z15" s="70"/>
      <c r="AA15" s="70"/>
      <c r="AB15" s="70"/>
      <c r="AC15" s="70"/>
      <c r="AD15" s="70"/>
    </row>
    <row r="16" spans="1:32" x14ac:dyDescent="0.25">
      <c r="A16" s="22"/>
      <c r="B16" s="97"/>
      <c r="C16" s="1"/>
      <c r="D16" s="97"/>
      <c r="E16" s="98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70"/>
      <c r="Z16" s="70"/>
      <c r="AA16" s="70"/>
      <c r="AB16" s="70"/>
      <c r="AC16" s="70"/>
      <c r="AD16" s="70"/>
    </row>
    <row r="17" spans="1:30" x14ac:dyDescent="0.25">
      <c r="A17" s="22"/>
      <c r="B17" s="97"/>
      <c r="C17" s="1"/>
      <c r="D17" s="97"/>
      <c r="E17" s="98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70"/>
      <c r="Z17" s="70"/>
      <c r="AA17" s="70"/>
      <c r="AB17" s="70"/>
      <c r="AC17" s="70"/>
      <c r="AD17" s="70"/>
    </row>
    <row r="18" spans="1:30" x14ac:dyDescent="0.25">
      <c r="A18" s="22"/>
      <c r="B18" s="97"/>
      <c r="C18" s="1"/>
      <c r="D18" s="97"/>
      <c r="E18" s="98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70"/>
      <c r="Z18" s="70"/>
      <c r="AA18" s="70"/>
      <c r="AB18" s="70"/>
      <c r="AC18" s="70"/>
      <c r="AD18" s="70"/>
    </row>
    <row r="19" spans="1:30" x14ac:dyDescent="0.25">
      <c r="A19" s="22"/>
      <c r="B19" s="97"/>
      <c r="C19" s="1"/>
      <c r="D19" s="97"/>
      <c r="E19" s="98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70"/>
      <c r="Z19" s="70"/>
      <c r="AA19" s="70"/>
      <c r="AB19" s="70"/>
      <c r="AC19" s="70"/>
      <c r="AD19" s="70"/>
    </row>
    <row r="20" spans="1:30" x14ac:dyDescent="0.25">
      <c r="A20" s="22"/>
      <c r="B20" s="97"/>
      <c r="C20" s="1"/>
      <c r="D20" s="97"/>
      <c r="E20" s="98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70"/>
      <c r="Z20" s="70"/>
      <c r="AA20" s="70"/>
      <c r="AB20" s="70"/>
      <c r="AC20" s="70"/>
      <c r="AD20" s="70"/>
    </row>
    <row r="21" spans="1:30" x14ac:dyDescent="0.25">
      <c r="A21" s="22"/>
      <c r="B21" s="97"/>
      <c r="C21" s="1"/>
      <c r="D21" s="97"/>
      <c r="E21" s="98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70"/>
      <c r="Z21" s="70"/>
      <c r="AA21" s="70"/>
      <c r="AB21" s="70"/>
      <c r="AC21" s="70"/>
      <c r="AD21" s="70"/>
    </row>
    <row r="22" spans="1:30" x14ac:dyDescent="0.25">
      <c r="A22" s="22"/>
      <c r="B22" s="97"/>
      <c r="C22" s="1"/>
      <c r="D22" s="97"/>
      <c r="E22" s="98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70"/>
      <c r="Z22" s="70"/>
      <c r="AA22" s="70"/>
      <c r="AB22" s="70"/>
      <c r="AC22" s="70"/>
      <c r="AD22" s="70"/>
    </row>
    <row r="23" spans="1:30" x14ac:dyDescent="0.25">
      <c r="A23" s="22"/>
      <c r="B23" s="97"/>
      <c r="C23" s="1"/>
      <c r="D23" s="97"/>
      <c r="E23" s="98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70"/>
      <c r="Z23" s="70"/>
      <c r="AA23" s="70"/>
      <c r="AB23" s="70"/>
      <c r="AC23" s="70"/>
      <c r="AD23" s="70"/>
    </row>
    <row r="24" spans="1:30" x14ac:dyDescent="0.25">
      <c r="A24" s="22"/>
      <c r="B24" s="97"/>
      <c r="C24" s="1"/>
      <c r="D24" s="97"/>
      <c r="E24" s="98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70"/>
      <c r="Z24" s="70"/>
      <c r="AA24" s="70"/>
      <c r="AB24" s="70"/>
      <c r="AC24" s="70"/>
      <c r="AD24" s="70"/>
    </row>
    <row r="25" spans="1:30" x14ac:dyDescent="0.25">
      <c r="A25" s="22"/>
      <c r="B25" s="97"/>
      <c r="C25" s="1"/>
      <c r="D25" s="97"/>
      <c r="E25" s="98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70"/>
      <c r="Z25" s="70"/>
      <c r="AA25" s="70"/>
      <c r="AB25" s="70"/>
      <c r="AC25" s="70"/>
      <c r="AD25" s="70"/>
    </row>
    <row r="26" spans="1:30" x14ac:dyDescent="0.25">
      <c r="A26" s="22"/>
      <c r="B26" s="97"/>
      <c r="C26" s="1"/>
      <c r="D26" s="97"/>
      <c r="E26" s="98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70"/>
      <c r="Z26" s="70"/>
      <c r="AA26" s="70"/>
      <c r="AB26" s="70"/>
      <c r="AC26" s="70"/>
      <c r="AD26" s="70"/>
    </row>
    <row r="27" spans="1:30" x14ac:dyDescent="0.25">
      <c r="A27" s="22"/>
      <c r="B27" s="97"/>
      <c r="C27" s="1"/>
      <c r="D27" s="97"/>
      <c r="E27" s="98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70"/>
      <c r="Z27" s="70"/>
      <c r="AA27" s="70"/>
      <c r="AB27" s="70"/>
      <c r="AC27" s="70"/>
      <c r="AD27" s="70"/>
    </row>
    <row r="28" spans="1:30" x14ac:dyDescent="0.25">
      <c r="A28" s="22"/>
      <c r="B28" s="97"/>
      <c r="C28" s="1"/>
      <c r="D28" s="97"/>
      <c r="E28" s="98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70"/>
      <c r="Z28" s="70"/>
      <c r="AA28" s="70"/>
      <c r="AB28" s="70"/>
      <c r="AC28" s="70"/>
      <c r="AD28" s="70"/>
    </row>
    <row r="29" spans="1:30" x14ac:dyDescent="0.25">
      <c r="A29" s="22"/>
      <c r="B29" s="97"/>
      <c r="C29" s="1"/>
      <c r="D29" s="97"/>
      <c r="E29" s="98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70"/>
      <c r="Z29" s="70"/>
      <c r="AA29" s="70"/>
      <c r="AB29" s="70"/>
      <c r="AC29" s="70"/>
      <c r="AD29" s="70"/>
    </row>
    <row r="30" spans="1:30" x14ac:dyDescent="0.25">
      <c r="A30" s="22"/>
      <c r="B30" s="97"/>
      <c r="C30" s="1"/>
      <c r="D30" s="97"/>
      <c r="E30" s="98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70"/>
      <c r="Z30" s="70"/>
      <c r="AA30" s="70"/>
      <c r="AB30" s="70"/>
      <c r="AC30" s="70"/>
      <c r="AD30" s="70"/>
    </row>
    <row r="31" spans="1:30" x14ac:dyDescent="0.25">
      <c r="A31" s="22"/>
      <c r="B31" s="97"/>
      <c r="C31" s="1"/>
      <c r="D31" s="97"/>
      <c r="E31" s="98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70"/>
      <c r="Z31" s="70"/>
      <c r="AA31" s="70"/>
      <c r="AB31" s="70"/>
      <c r="AC31" s="70"/>
      <c r="AD31" s="70"/>
    </row>
    <row r="32" spans="1:30" x14ac:dyDescent="0.25">
      <c r="A32" s="22"/>
      <c r="B32" s="97"/>
      <c r="C32" s="1"/>
      <c r="D32" s="97"/>
      <c r="E32" s="98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97"/>
      <c r="C33" s="1"/>
      <c r="D33" s="97"/>
      <c r="E33" s="98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97"/>
      <c r="C34" s="1"/>
      <c r="D34" s="97"/>
      <c r="E34" s="98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97"/>
      <c r="C35" s="1"/>
      <c r="D35" s="97"/>
      <c r="E35" s="98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97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97"/>
      <c r="C36" s="1"/>
      <c r="D36" s="97"/>
      <c r="E36" s="98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97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97"/>
      <c r="C37" s="1"/>
      <c r="D37" s="97"/>
      <c r="E37" s="98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97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97"/>
      <c r="C38" s="1"/>
      <c r="D38" s="97"/>
      <c r="E38" s="98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97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97"/>
      <c r="C39" s="1"/>
      <c r="D39" s="97"/>
      <c r="E39" s="98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97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97"/>
      <c r="C40" s="1"/>
      <c r="D40" s="97"/>
      <c r="E40" s="98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97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97"/>
      <c r="C41" s="1"/>
      <c r="D41" s="97"/>
      <c r="E41" s="98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97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97"/>
      <c r="C42" s="1"/>
      <c r="D42" s="97"/>
      <c r="E42" s="98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97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97"/>
      <c r="C43" s="1"/>
      <c r="D43" s="97"/>
      <c r="E43" s="98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97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97"/>
      <c r="C44" s="1"/>
      <c r="D44" s="97"/>
      <c r="E44" s="98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97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97"/>
      <c r="C45" s="1"/>
      <c r="D45" s="97"/>
      <c r="E45" s="98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97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97"/>
      <c r="C46" s="1"/>
      <c r="D46" s="97"/>
      <c r="E46" s="98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97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97"/>
      <c r="C47" s="1"/>
      <c r="D47" s="97"/>
      <c r="E47" s="98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97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97"/>
      <c r="C48" s="1"/>
      <c r="D48" s="97"/>
      <c r="E48" s="98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97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97"/>
      <c r="C49" s="1"/>
      <c r="D49" s="97"/>
      <c r="E49" s="98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97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97"/>
      <c r="C50" s="1"/>
      <c r="D50" s="97"/>
      <c r="E50" s="98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97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97"/>
      <c r="C51" s="1"/>
      <c r="D51" s="97"/>
      <c r="E51" s="98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97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97"/>
      <c r="C52" s="1"/>
      <c r="D52" s="97"/>
      <c r="E52" s="98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97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97"/>
      <c r="C53" s="1"/>
      <c r="D53" s="97"/>
      <c r="E53" s="98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97"/>
      <c r="X53" s="1"/>
      <c r="Y53" s="70"/>
      <c r="Z53" s="70"/>
      <c r="AA53" s="70"/>
      <c r="AB53" s="70"/>
      <c r="AC53" s="70"/>
      <c r="AD53" s="70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</sheetData>
  <sortState xmlns:xlrd2="http://schemas.microsoft.com/office/spreadsheetml/2017/richdata2" ref="B5:X6">
    <sortCondition ref="B5: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2024-10-07T08:52:08Z</dcterms:modified>
</cp:coreProperties>
</file>